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ieck\Documents\"/>
    </mc:Choice>
  </mc:AlternateContent>
  <xr:revisionPtr revIDLastSave="0" documentId="8_{65CF465A-9F7D-4EAC-818F-9DBB786C5737}" xr6:coauthVersionLast="47" xr6:coauthVersionMax="47" xr10:uidLastSave="{00000000-0000-0000-0000-000000000000}"/>
  <bookViews>
    <workbookView xWindow="-28920" yWindow="-120" windowWidth="29040" windowHeight="15840" xr2:uid="{E842188B-BA36-4721-839E-6997AE609810}"/>
  </bookViews>
  <sheets>
    <sheet name="4-H NRA BB GUN" sheetId="2" r:id="rId1"/>
    <sheet name="Wildlif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3" l="1"/>
  <c r="B9" i="3"/>
  <c r="B7" i="3"/>
  <c r="B5" i="3"/>
  <c r="B6" i="3"/>
  <c r="B10" i="3"/>
  <c r="B4" i="3"/>
  <c r="R25" i="2"/>
  <c r="Q25" i="2"/>
  <c r="P25" i="2"/>
  <c r="R24" i="2"/>
  <c r="Q24" i="2"/>
  <c r="P24" i="2"/>
  <c r="R23" i="2"/>
  <c r="Q23" i="2"/>
  <c r="P23" i="2"/>
  <c r="R22" i="2"/>
  <c r="Q22" i="2"/>
  <c r="P22" i="2"/>
  <c r="R21" i="2"/>
  <c r="Q21" i="2"/>
  <c r="P21" i="2"/>
  <c r="R20" i="2"/>
  <c r="Q20" i="2"/>
  <c r="P20" i="2"/>
  <c r="R19" i="2"/>
  <c r="Q19" i="2"/>
  <c r="P19" i="2"/>
  <c r="M25" i="2"/>
  <c r="L25" i="2"/>
  <c r="K25" i="2"/>
  <c r="M24" i="2"/>
  <c r="L24" i="2"/>
  <c r="K24" i="2"/>
  <c r="M23" i="2"/>
  <c r="L23" i="2"/>
  <c r="K23" i="2"/>
  <c r="M22" i="2"/>
  <c r="L22" i="2"/>
  <c r="K22" i="2"/>
  <c r="M21" i="2"/>
  <c r="L21" i="2"/>
  <c r="K21" i="2"/>
  <c r="M20" i="2"/>
  <c r="L20" i="2"/>
  <c r="K20" i="2"/>
  <c r="M19" i="2"/>
  <c r="L19" i="2"/>
  <c r="K19" i="2"/>
  <c r="H25" i="2"/>
  <c r="G25" i="2"/>
  <c r="F25" i="2"/>
  <c r="H24" i="2"/>
  <c r="G24" i="2"/>
  <c r="F24" i="2"/>
  <c r="H23" i="2"/>
  <c r="G23" i="2"/>
  <c r="F23" i="2"/>
  <c r="H22" i="2"/>
  <c r="G22" i="2"/>
  <c r="F22" i="2"/>
  <c r="H21" i="2"/>
  <c r="G21" i="2"/>
  <c r="F21" i="2"/>
  <c r="H20" i="2"/>
  <c r="G20" i="2"/>
  <c r="F20" i="2"/>
  <c r="H19" i="2"/>
  <c r="G19" i="2"/>
  <c r="F19" i="2"/>
  <c r="C25" i="2"/>
  <c r="C24" i="2"/>
  <c r="C23" i="2"/>
  <c r="C22" i="2"/>
  <c r="C21" i="2"/>
  <c r="C20" i="2"/>
  <c r="C19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G10" i="2"/>
  <c r="F10" i="2"/>
  <c r="E10" i="2"/>
  <c r="D10" i="2"/>
  <c r="C10" i="2"/>
  <c r="B10" i="2"/>
  <c r="A10" i="2"/>
  <c r="G9" i="2"/>
  <c r="F9" i="2"/>
  <c r="E9" i="2"/>
  <c r="D9" i="2"/>
  <c r="C9" i="2"/>
  <c r="B9" i="2"/>
  <c r="A9" i="2"/>
  <c r="G8" i="2"/>
  <c r="F8" i="2"/>
  <c r="E8" i="2"/>
  <c r="D8" i="2"/>
  <c r="C8" i="2"/>
  <c r="B8" i="2"/>
  <c r="A8" i="2"/>
  <c r="G7" i="2"/>
  <c r="F7" i="2"/>
  <c r="E7" i="2"/>
  <c r="D7" i="2"/>
  <c r="C7" i="2"/>
  <c r="B7" i="2"/>
  <c r="A7" i="2"/>
  <c r="G6" i="2"/>
  <c r="F6" i="2"/>
  <c r="E6" i="2"/>
  <c r="D6" i="2"/>
  <c r="C6" i="2"/>
  <c r="B6" i="2"/>
  <c r="A6" i="2"/>
  <c r="G5" i="2"/>
  <c r="F5" i="2"/>
  <c r="E5" i="2"/>
  <c r="D5" i="2"/>
  <c r="C5" i="2"/>
  <c r="B5" i="2"/>
  <c r="A5" i="2"/>
  <c r="G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<sst xmlns="http://schemas.openxmlformats.org/spreadsheetml/2006/main" count="62" uniqueCount="23">
  <si>
    <t>County</t>
  </si>
  <si>
    <t>TOTAL POINTS POSSIBLE=400</t>
  </si>
  <si>
    <t>Rank</t>
  </si>
  <si>
    <t>Participant</t>
  </si>
  <si>
    <t>Prone</t>
  </si>
  <si>
    <t>Standing</t>
  </si>
  <si>
    <t>Sitting</t>
  </si>
  <si>
    <t>Kneeling</t>
  </si>
  <si>
    <t>Individual</t>
  </si>
  <si>
    <t>BB1</t>
  </si>
  <si>
    <t>BB2</t>
  </si>
  <si>
    <t>BB3</t>
  </si>
  <si>
    <t>Prone Results</t>
  </si>
  <si>
    <t>Standing Results</t>
  </si>
  <si>
    <t>Sitting Results</t>
  </si>
  <si>
    <t>Kneeling Results</t>
  </si>
  <si>
    <t>TOTAL POINTS POSSIBLE=22</t>
  </si>
  <si>
    <t>Name</t>
  </si>
  <si>
    <t>Points</t>
  </si>
  <si>
    <t>Age</t>
  </si>
  <si>
    <t>Chippewa</t>
  </si>
  <si>
    <t>2022 4-H/NRA BB Gun Overall</t>
  </si>
  <si>
    <t>2022 4-H/NRA BB Gun Wildlife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</si>
</sst>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3" fillId="0" borderId="0" xfId="1" applyAlignment="1">
      <alignment wrapText="1"/>
    </xf>
    <xf numFmtId="0" fontId="3" fillId="0" borderId="0" xfId="1"/>
    <xf numFmtId="0" fontId="4" fillId="0" borderId="0" xfId="1" applyFont="1" applyAlignment="1">
      <alignment wrapText="1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/>
    <xf numFmtId="0" fontId="6" fillId="0" borderId="0" xfId="0" applyFont="1"/>
    <xf numFmtId="0" fontId="7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0" xfId="1" applyFont="1"/>
    <xf numFmtId="0" fontId="3" fillId="0" borderId="0" xfId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Excel Built-in Normal" xfId="1" xr:uid="{A26F2910-AD43-48DF-B3D5-6784D0C31B2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FA97E-8479-4684-B910-E9A15FD50575}">
  <dimension ref="A1:S29"/>
  <sheetViews>
    <sheetView tabSelected="1" workbookViewId="0">
      <selection activeCell="B1" sqref="B1:D1"/>
    </sheetView>
  </sheetViews>
  <sheetFormatPr defaultRowHeight="15" x14ac:dyDescent="0.25"/>
  <cols>
    <col min="2" max="2" width="27.85546875" customWidth="1"/>
    <col min="7" max="7" width="27.5703125" customWidth="1"/>
    <col min="12" max="12" width="27" customWidth="1"/>
    <col min="17" max="17" width="27" customWidth="1"/>
  </cols>
  <sheetData>
    <row r="1" spans="1:19" s="3" customFormat="1" ht="18.75" x14ac:dyDescent="0.3">
      <c r="A1"/>
      <c r="B1" s="19" t="s">
        <v>21</v>
      </c>
      <c r="C1" s="19"/>
      <c r="D1" s="19"/>
      <c r="E1"/>
      <c r="F1" s="1" t="s">
        <v>1</v>
      </c>
      <c r="G1"/>
      <c r="H1" s="2"/>
    </row>
    <row r="2" spans="1:19" s="3" customFormat="1" ht="15.75" x14ac:dyDescent="0.25">
      <c r="A2"/>
      <c r="B2"/>
      <c r="C2"/>
      <c r="D2"/>
      <c r="E2"/>
      <c r="F2"/>
      <c r="G2"/>
      <c r="H2" s="4"/>
      <c r="I2" s="5"/>
      <c r="K2" s="5"/>
      <c r="L2" s="6"/>
      <c r="M2" s="6"/>
      <c r="N2" s="7"/>
      <c r="O2" s="5"/>
      <c r="P2" s="5"/>
      <c r="Q2" s="8"/>
      <c r="R2" s="4"/>
      <c r="S2" s="5"/>
    </row>
    <row r="3" spans="1:19" s="3" customFormat="1" ht="15.75" x14ac:dyDescent="0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  <c r="I3" s="5"/>
      <c r="K3" s="5"/>
      <c r="L3" s="6"/>
      <c r="M3" s="11"/>
      <c r="N3" s="7"/>
      <c r="O3" s="5"/>
      <c r="Q3" s="8"/>
      <c r="R3" s="10"/>
      <c r="S3" s="5"/>
    </row>
    <row r="4" spans="1:19" x14ac:dyDescent="0.25">
      <c r="A4" t="str">
        <f>"1"</f>
        <v>1</v>
      </c>
      <c r="B4" t="str">
        <f>"Maier, Ashlynn (103)"</f>
        <v>Maier, Ashlynn (103)</v>
      </c>
      <c r="C4" t="str">
        <f>"83 - 1"</f>
        <v>83 - 1</v>
      </c>
      <c r="D4" t="str">
        <f>"63 - 0"</f>
        <v>63 - 0</v>
      </c>
      <c r="E4" t="str">
        <f>"72 - 1"</f>
        <v>72 - 1</v>
      </c>
      <c r="F4" t="str">
        <f>"76 - 0"</f>
        <v>76 - 0</v>
      </c>
      <c r="G4" t="str">
        <f>"294 - 2"</f>
        <v>294 - 2</v>
      </c>
    </row>
    <row r="5" spans="1:19" x14ac:dyDescent="0.25">
      <c r="A5" t="str">
        <f>"2"</f>
        <v>2</v>
      </c>
      <c r="B5" t="str">
        <f>"Thompson, Brycen (101)"</f>
        <v>Thompson, Brycen (101)</v>
      </c>
      <c r="C5" t="str">
        <f>"78 - 0"</f>
        <v>78 - 0</v>
      </c>
      <c r="D5" t="str">
        <f>"72 - 0"</f>
        <v>72 - 0</v>
      </c>
      <c r="E5" t="str">
        <f>"77 - 0"</f>
        <v>77 - 0</v>
      </c>
      <c r="F5" t="str">
        <f>"62 - 0"</f>
        <v>62 - 0</v>
      </c>
      <c r="G5" t="str">
        <f>"289 - 0"</f>
        <v>289 - 0</v>
      </c>
    </row>
    <row r="6" spans="1:19" x14ac:dyDescent="0.25">
      <c r="A6" t="str">
        <f>"3"</f>
        <v>3</v>
      </c>
      <c r="B6" t="str">
        <f>"Seidling, Hunter (104)"</f>
        <v>Seidling, Hunter (104)</v>
      </c>
      <c r="C6" t="str">
        <f>"82 - 0"</f>
        <v>82 - 0</v>
      </c>
      <c r="D6" t="str">
        <f>"64 - 0"</f>
        <v>64 - 0</v>
      </c>
      <c r="E6" t="str">
        <f>"75 - 0"</f>
        <v>75 - 0</v>
      </c>
      <c r="F6" t="str">
        <f>"65 - 1"</f>
        <v>65 - 1</v>
      </c>
      <c r="G6" t="str">
        <f>"286 - 1"</f>
        <v>286 - 1</v>
      </c>
    </row>
    <row r="7" spans="1:19" x14ac:dyDescent="0.25">
      <c r="A7" t="str">
        <f>"4"</f>
        <v>4</v>
      </c>
      <c r="B7" t="str">
        <f>"Sikora, Gabrielle (105)"</f>
        <v>Sikora, Gabrielle (105)</v>
      </c>
      <c r="C7" t="str">
        <f>"87 - 1"</f>
        <v>87 - 1</v>
      </c>
      <c r="D7" t="str">
        <f>"64 - 0"</f>
        <v>64 - 0</v>
      </c>
      <c r="E7" t="str">
        <f>"68 - 0"</f>
        <v>68 - 0</v>
      </c>
      <c r="F7" t="str">
        <f>"62 - 0"</f>
        <v>62 - 0</v>
      </c>
      <c r="G7" t="str">
        <f>"281 - 1"</f>
        <v>281 - 1</v>
      </c>
    </row>
    <row r="8" spans="1:19" x14ac:dyDescent="0.25">
      <c r="A8" t="str">
        <f>"5"</f>
        <v>5</v>
      </c>
      <c r="B8" t="str">
        <f>"Boetcher, Lucy (102)"</f>
        <v>Boetcher, Lucy (102)</v>
      </c>
      <c r="C8" t="str">
        <f>"61 - 1"</f>
        <v>61 - 1</v>
      </c>
      <c r="D8" t="str">
        <f>"36 - 0"</f>
        <v>36 - 0</v>
      </c>
      <c r="E8" t="str">
        <f>"73 - 1"</f>
        <v>73 - 1</v>
      </c>
      <c r="F8" t="str">
        <f>"65 - 0"</f>
        <v>65 - 0</v>
      </c>
      <c r="G8" t="str">
        <f>"235 - 2"</f>
        <v>235 - 2</v>
      </c>
    </row>
    <row r="9" spans="1:19" x14ac:dyDescent="0.25">
      <c r="A9" t="str">
        <f>"6"</f>
        <v>6</v>
      </c>
      <c r="B9" t="str">
        <f>"Willi, Lauren (107)"</f>
        <v>Willi, Lauren (107)</v>
      </c>
      <c r="C9" t="str">
        <f>"74 - 1"</f>
        <v>74 - 1</v>
      </c>
      <c r="D9" t="str">
        <f>"47 - 0"</f>
        <v>47 - 0</v>
      </c>
      <c r="E9" t="str">
        <f>"53 - 0"</f>
        <v>53 - 0</v>
      </c>
      <c r="F9" t="str">
        <f>"46 - 0"</f>
        <v>46 - 0</v>
      </c>
      <c r="G9" t="str">
        <f>"220 - 1"</f>
        <v>220 - 1</v>
      </c>
    </row>
    <row r="10" spans="1:19" x14ac:dyDescent="0.25">
      <c r="A10" t="str">
        <f>"7"</f>
        <v>7</v>
      </c>
      <c r="B10" t="str">
        <f>"Bartholomew, Faith Ann (106)"</f>
        <v>Bartholomew, Faith Ann (106)</v>
      </c>
      <c r="C10" t="str">
        <f>"45 - 0"</f>
        <v>45 - 0</v>
      </c>
      <c r="D10" t="str">
        <f>"58 - 1"</f>
        <v>58 - 1</v>
      </c>
      <c r="E10" t="str">
        <f>"50 - 0"</f>
        <v>50 - 0</v>
      </c>
      <c r="F10" t="str">
        <f>"54 - 1"</f>
        <v>54 - 1</v>
      </c>
      <c r="G10" t="str">
        <f>"207 - 2"</f>
        <v>207 - 2</v>
      </c>
    </row>
    <row r="13" spans="1:19" s="3" customFormat="1" ht="15.75" x14ac:dyDescent="0.25">
      <c r="A13"/>
      <c r="B13" s="12" t="s">
        <v>9</v>
      </c>
      <c r="C13"/>
      <c r="D13"/>
      <c r="E13" s="7"/>
      <c r="F13" s="5"/>
      <c r="G13" s="5"/>
      <c r="H13" s="4"/>
      <c r="I13" s="5"/>
      <c r="K13" s="5"/>
      <c r="L13" s="6"/>
      <c r="M13" s="6"/>
      <c r="N13" s="7"/>
      <c r="O13" s="5"/>
      <c r="Q13" s="8"/>
      <c r="R13" s="4"/>
      <c r="S13" s="5"/>
    </row>
    <row r="14" spans="1:19" s="3" customFormat="1" x14ac:dyDescent="0.25">
      <c r="A14" t="s">
        <v>2</v>
      </c>
      <c r="B14" t="s">
        <v>3</v>
      </c>
      <c r="C14" s="1" t="s">
        <v>12</v>
      </c>
      <c r="D14" s="1"/>
      <c r="E14" s="14"/>
      <c r="F14" t="s">
        <v>2</v>
      </c>
      <c r="G14" t="s">
        <v>3</v>
      </c>
      <c r="H14" s="1" t="s">
        <v>13</v>
      </c>
      <c r="K14" t="s">
        <v>2</v>
      </c>
      <c r="L14" t="s">
        <v>3</v>
      </c>
      <c r="M14" s="1" t="s">
        <v>14</v>
      </c>
      <c r="P14" t="s">
        <v>2</v>
      </c>
      <c r="Q14" t="s">
        <v>3</v>
      </c>
      <c r="R14" s="1" t="s">
        <v>15</v>
      </c>
    </row>
    <row r="17" spans="1:18" s="3" customFormat="1" ht="15.75" x14ac:dyDescent="0.25">
      <c r="A17"/>
      <c r="B17" s="12" t="s">
        <v>10</v>
      </c>
      <c r="C17"/>
      <c r="D17"/>
      <c r="G17" s="5"/>
      <c r="H17" s="4"/>
      <c r="I17" s="13"/>
      <c r="K17" s="5"/>
      <c r="L17" s="6"/>
    </row>
    <row r="18" spans="1:18" s="3" customFormat="1" x14ac:dyDescent="0.25">
      <c r="A18" t="s">
        <v>2</v>
      </c>
      <c r="B18" t="s">
        <v>3</v>
      </c>
      <c r="C18" s="1" t="s">
        <v>12</v>
      </c>
      <c r="D18" s="1"/>
      <c r="E18" s="14"/>
      <c r="F18" t="s">
        <v>2</v>
      </c>
      <c r="G18" t="s">
        <v>3</v>
      </c>
      <c r="H18" s="1" t="s">
        <v>13</v>
      </c>
      <c r="K18" t="s">
        <v>2</v>
      </c>
      <c r="L18" t="s">
        <v>3</v>
      </c>
      <c r="M18" s="1" t="s">
        <v>14</v>
      </c>
      <c r="P18" t="s">
        <v>2</v>
      </c>
      <c r="Q18" t="s">
        <v>3</v>
      </c>
      <c r="R18" s="1" t="s">
        <v>15</v>
      </c>
    </row>
    <row r="19" spans="1:18" x14ac:dyDescent="0.25">
      <c r="A19" s="16" t="str">
        <f>"1"</f>
        <v>1</v>
      </c>
      <c r="B19" t="str">
        <f>"Sikora, Gabrielle (105)"</f>
        <v>Sikora, Gabrielle (105)</v>
      </c>
      <c r="C19" s="17" t="str">
        <f>"87 - 1"</f>
        <v>87 - 1</v>
      </c>
      <c r="F19" s="16" t="str">
        <f>"1"</f>
        <v>1</v>
      </c>
      <c r="G19" t="str">
        <f>"Thompson, Brycen (101)"</f>
        <v>Thompson, Brycen (101)</v>
      </c>
      <c r="H19" s="17" t="str">
        <f>"72 - 0"</f>
        <v>72 - 0</v>
      </c>
      <c r="K19" s="16" t="str">
        <f>"1"</f>
        <v>1</v>
      </c>
      <c r="L19" t="str">
        <f>"Thompson, Brycen (101)"</f>
        <v>Thompson, Brycen (101)</v>
      </c>
      <c r="M19" s="17" t="str">
        <f>"77 - 0"</f>
        <v>77 - 0</v>
      </c>
      <c r="P19" s="16" t="str">
        <f>"1"</f>
        <v>1</v>
      </c>
      <c r="Q19" t="str">
        <f>"Maier, Ashlynn (103)"</f>
        <v>Maier, Ashlynn (103)</v>
      </c>
      <c r="R19" s="17" t="str">
        <f>"76 - 0"</f>
        <v>76 - 0</v>
      </c>
    </row>
    <row r="20" spans="1:18" x14ac:dyDescent="0.25">
      <c r="A20" s="16" t="str">
        <f>"2"</f>
        <v>2</v>
      </c>
      <c r="B20" t="str">
        <f>"Maier, Ashlynn (103)"</f>
        <v>Maier, Ashlynn (103)</v>
      </c>
      <c r="C20" s="17" t="str">
        <f>"83 - 1"</f>
        <v>83 - 1</v>
      </c>
      <c r="F20" s="16" t="str">
        <f>"2"</f>
        <v>2</v>
      </c>
      <c r="G20" t="str">
        <f>"Sikora, Gabrielle (105)"</f>
        <v>Sikora, Gabrielle (105)</v>
      </c>
      <c r="H20" s="17" t="str">
        <f>"64 - 0"</f>
        <v>64 - 0</v>
      </c>
      <c r="K20" s="16" t="str">
        <f>"2"</f>
        <v>2</v>
      </c>
      <c r="L20" t="str">
        <f>"Seidling, Hunter (104)"</f>
        <v>Seidling, Hunter (104)</v>
      </c>
      <c r="M20" s="17" t="str">
        <f>"75 - 0"</f>
        <v>75 - 0</v>
      </c>
      <c r="P20" s="16" t="str">
        <f>"2"</f>
        <v>2</v>
      </c>
      <c r="Q20" t="str">
        <f>"Seidling, Hunter (104)"</f>
        <v>Seidling, Hunter (104)</v>
      </c>
      <c r="R20" s="17" t="str">
        <f>"65 - 1"</f>
        <v>65 - 1</v>
      </c>
    </row>
    <row r="21" spans="1:18" x14ac:dyDescent="0.25">
      <c r="A21" s="16" t="str">
        <f>"3"</f>
        <v>3</v>
      </c>
      <c r="B21" t="str">
        <f>"Seidling, Hunter (104)"</f>
        <v>Seidling, Hunter (104)</v>
      </c>
      <c r="C21" s="17" t="str">
        <f>"82 - 0"</f>
        <v>82 - 0</v>
      </c>
      <c r="F21" s="16" t="str">
        <f>"3"</f>
        <v>3</v>
      </c>
      <c r="G21" t="str">
        <f>"Seidling, Hunter (104)"</f>
        <v>Seidling, Hunter (104)</v>
      </c>
      <c r="H21" s="17" t="str">
        <f>"64 - 0"</f>
        <v>64 - 0</v>
      </c>
      <c r="K21" s="16" t="str">
        <f>"3"</f>
        <v>3</v>
      </c>
      <c r="L21" t="str">
        <f>"Boetcher, Lucy (102)"</f>
        <v>Boetcher, Lucy (102)</v>
      </c>
      <c r="M21" s="17" t="str">
        <f>"73 - 1"</f>
        <v>73 - 1</v>
      </c>
      <c r="P21" s="16" t="str">
        <f>"3"</f>
        <v>3</v>
      </c>
      <c r="Q21" t="str">
        <f>"Boetcher, Lucy (102)"</f>
        <v>Boetcher, Lucy (102)</v>
      </c>
      <c r="R21" s="17" t="str">
        <f>"65 - 0"</f>
        <v>65 - 0</v>
      </c>
    </row>
    <row r="22" spans="1:18" x14ac:dyDescent="0.25">
      <c r="A22" s="16" t="str">
        <f>"4"</f>
        <v>4</v>
      </c>
      <c r="B22" t="str">
        <f>"Thompson, Brycen (101)"</f>
        <v>Thompson, Brycen (101)</v>
      </c>
      <c r="C22" s="17" t="str">
        <f>"78 - 0"</f>
        <v>78 - 0</v>
      </c>
      <c r="F22" s="16" t="str">
        <f>"4"</f>
        <v>4</v>
      </c>
      <c r="G22" t="str">
        <f>"Maier, Ashlynn (103)"</f>
        <v>Maier, Ashlynn (103)</v>
      </c>
      <c r="H22" s="17" t="str">
        <f>"63 - 0"</f>
        <v>63 - 0</v>
      </c>
      <c r="K22" s="16" t="str">
        <f>"4"</f>
        <v>4</v>
      </c>
      <c r="L22" t="str">
        <f>"Maier, Ashlynn (103)"</f>
        <v>Maier, Ashlynn (103)</v>
      </c>
      <c r="M22" s="17" t="str">
        <f>"72 - 1"</f>
        <v>72 - 1</v>
      </c>
      <c r="P22" s="16" t="str">
        <f>"4"</f>
        <v>4</v>
      </c>
      <c r="Q22" t="str">
        <f>"Sikora, Gabrielle (105)"</f>
        <v>Sikora, Gabrielle (105)</v>
      </c>
      <c r="R22" s="17" t="str">
        <f>"62 - 0"</f>
        <v>62 - 0</v>
      </c>
    </row>
    <row r="23" spans="1:18" x14ac:dyDescent="0.25">
      <c r="A23" s="16" t="str">
        <f>"5"</f>
        <v>5</v>
      </c>
      <c r="B23" t="str">
        <f>"Willi, Lauren (107)"</f>
        <v>Willi, Lauren (107)</v>
      </c>
      <c r="C23" s="17" t="str">
        <f>"74 - 1"</f>
        <v>74 - 1</v>
      </c>
      <c r="F23" s="16" t="str">
        <f>"5"</f>
        <v>5</v>
      </c>
      <c r="G23" t="str">
        <f>"Bartholomew, Faith Ann (106)"</f>
        <v>Bartholomew, Faith Ann (106)</v>
      </c>
      <c r="H23" s="17" t="str">
        <f>"58 - 1"</f>
        <v>58 - 1</v>
      </c>
      <c r="K23" s="16" t="str">
        <f>"5"</f>
        <v>5</v>
      </c>
      <c r="L23" t="str">
        <f>"Sikora, Gabrielle (105)"</f>
        <v>Sikora, Gabrielle (105)</v>
      </c>
      <c r="M23" s="17" t="str">
        <f>"68 - 0"</f>
        <v>68 - 0</v>
      </c>
      <c r="P23" s="16" t="str">
        <f>"5"</f>
        <v>5</v>
      </c>
      <c r="Q23" t="str">
        <f>"Thompson, Brycen (101)"</f>
        <v>Thompson, Brycen (101)</v>
      </c>
      <c r="R23" s="17" t="str">
        <f>"62 - 0"</f>
        <v>62 - 0</v>
      </c>
    </row>
    <row r="24" spans="1:18" x14ac:dyDescent="0.25">
      <c r="A24" s="16" t="str">
        <f>"6"</f>
        <v>6</v>
      </c>
      <c r="B24" t="str">
        <f>"Boetcher, Lucy (102)"</f>
        <v>Boetcher, Lucy (102)</v>
      </c>
      <c r="C24" s="17" t="str">
        <f>"61 - 1"</f>
        <v>61 - 1</v>
      </c>
      <c r="F24" s="16" t="str">
        <f>"6"</f>
        <v>6</v>
      </c>
      <c r="G24" t="str">
        <f>"Willi, Lauren (107)"</f>
        <v>Willi, Lauren (107)</v>
      </c>
      <c r="H24" s="17" t="str">
        <f>"47 - 0"</f>
        <v>47 - 0</v>
      </c>
      <c r="K24" s="16" t="str">
        <f>"6"</f>
        <v>6</v>
      </c>
      <c r="L24" t="str">
        <f>"Willi, Lauren (107)"</f>
        <v>Willi, Lauren (107)</v>
      </c>
      <c r="M24" s="17" t="str">
        <f>"53 - 0"</f>
        <v>53 - 0</v>
      </c>
      <c r="P24" s="16" t="str">
        <f>"6"</f>
        <v>6</v>
      </c>
      <c r="Q24" t="str">
        <f>"Bartholomew, Faith Ann (106)"</f>
        <v>Bartholomew, Faith Ann (106)</v>
      </c>
      <c r="R24" s="17" t="str">
        <f>"54 - 1"</f>
        <v>54 - 1</v>
      </c>
    </row>
    <row r="25" spans="1:18" x14ac:dyDescent="0.25">
      <c r="A25" s="16" t="str">
        <f>"7"</f>
        <v>7</v>
      </c>
      <c r="B25" t="str">
        <f>"Bartholomew, Faith Ann (106)"</f>
        <v>Bartholomew, Faith Ann (106)</v>
      </c>
      <c r="C25" s="17" t="str">
        <f>"45 - 0"</f>
        <v>45 - 0</v>
      </c>
      <c r="F25" s="16" t="str">
        <f>"7"</f>
        <v>7</v>
      </c>
      <c r="G25" t="str">
        <f>"Boetcher, Lucy (102)"</f>
        <v>Boetcher, Lucy (102)</v>
      </c>
      <c r="H25" s="17" t="str">
        <f>"36 - 0"</f>
        <v>36 - 0</v>
      </c>
      <c r="K25" s="16" t="str">
        <f>"7"</f>
        <v>7</v>
      </c>
      <c r="L25" t="str">
        <f>"Bartholomew, Faith Ann (106)"</f>
        <v>Bartholomew, Faith Ann (106)</v>
      </c>
      <c r="M25" s="17" t="str">
        <f>"50 - 0"</f>
        <v>50 - 0</v>
      </c>
      <c r="P25" s="16" t="str">
        <f>"7"</f>
        <v>7</v>
      </c>
      <c r="Q25" t="str">
        <f>"Willi, Lauren (107)"</f>
        <v>Willi, Lauren (107)</v>
      </c>
      <c r="R25" s="17" t="str">
        <f>"46 - 0"</f>
        <v>46 - 0</v>
      </c>
    </row>
    <row r="28" spans="1:18" x14ac:dyDescent="0.25">
      <c r="B28" s="15" t="s">
        <v>11</v>
      </c>
    </row>
    <row r="29" spans="1:18" s="3" customFormat="1" x14ac:dyDescent="0.25">
      <c r="A29" t="s">
        <v>2</v>
      </c>
      <c r="B29" t="s">
        <v>3</v>
      </c>
      <c r="C29" s="1" t="s">
        <v>12</v>
      </c>
      <c r="D29" s="1"/>
      <c r="E29" s="14"/>
      <c r="F29" t="s">
        <v>2</v>
      </c>
      <c r="G29" t="s">
        <v>3</v>
      </c>
      <c r="H29" s="1" t="s">
        <v>13</v>
      </c>
      <c r="K29" t="s">
        <v>2</v>
      </c>
      <c r="L29" t="s">
        <v>3</v>
      </c>
      <c r="M29" s="1" t="s">
        <v>14</v>
      </c>
      <c r="P29" t="s">
        <v>2</v>
      </c>
      <c r="Q29" t="s">
        <v>3</v>
      </c>
      <c r="R29" s="1" t="s">
        <v>15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E6FE-D1CE-41E9-8C8E-8620D6B27FFE}">
  <dimension ref="A1:H15"/>
  <sheetViews>
    <sheetView workbookViewId="0">
      <selection activeCell="B1" sqref="B1:D1"/>
    </sheetView>
  </sheetViews>
  <sheetFormatPr defaultRowHeight="15" x14ac:dyDescent="0.25"/>
  <cols>
    <col min="2" max="2" width="27.85546875" customWidth="1"/>
    <col min="3" max="3" width="10.5703125" customWidth="1"/>
  </cols>
  <sheetData>
    <row r="1" spans="1:8" s="3" customFormat="1" ht="18.75" x14ac:dyDescent="0.3">
      <c r="A1"/>
      <c r="B1" s="19" t="s">
        <v>22</v>
      </c>
      <c r="C1" s="19"/>
      <c r="D1" s="19"/>
      <c r="E1"/>
      <c r="F1" s="1" t="s">
        <v>16</v>
      </c>
      <c r="G1"/>
      <c r="H1" s="2"/>
    </row>
    <row r="3" spans="1:8" x14ac:dyDescent="0.25">
      <c r="A3" s="9" t="s">
        <v>2</v>
      </c>
      <c r="B3" s="9" t="s">
        <v>17</v>
      </c>
      <c r="C3" s="9" t="s">
        <v>0</v>
      </c>
      <c r="D3" s="9" t="s">
        <v>19</v>
      </c>
      <c r="E3" s="18" t="s">
        <v>18</v>
      </c>
    </row>
    <row r="4" spans="1:8" x14ac:dyDescent="0.25">
      <c r="A4" s="16">
        <v>1</v>
      </c>
      <c r="B4" t="str">
        <f>"Thompson, Brycen (101)"</f>
        <v>Thompson, Brycen (101)</v>
      </c>
      <c r="C4" t="s">
        <v>20</v>
      </c>
      <c r="D4">
        <v>10</v>
      </c>
      <c r="E4">
        <v>19</v>
      </c>
    </row>
    <row r="5" spans="1:8" x14ac:dyDescent="0.25">
      <c r="A5" s="16">
        <v>2</v>
      </c>
      <c r="B5" t="str">
        <f>"Maier, Ashlynn (103)"</f>
        <v>Maier, Ashlynn (103)</v>
      </c>
      <c r="C5" t="s">
        <v>20</v>
      </c>
      <c r="D5">
        <v>10</v>
      </c>
      <c r="E5">
        <v>18</v>
      </c>
    </row>
    <row r="6" spans="1:8" x14ac:dyDescent="0.25">
      <c r="A6" s="16">
        <v>3</v>
      </c>
      <c r="B6" t="str">
        <f>"Seidling, Hunter (104)"</f>
        <v>Seidling, Hunter (104)</v>
      </c>
      <c r="C6" t="s">
        <v>20</v>
      </c>
      <c r="D6">
        <v>9</v>
      </c>
      <c r="E6">
        <v>13</v>
      </c>
    </row>
    <row r="7" spans="1:8" x14ac:dyDescent="0.25">
      <c r="A7" s="16">
        <v>4</v>
      </c>
      <c r="B7" t="str">
        <f>"Bartholomew, Faith Ann (106)"</f>
        <v>Bartholomew, Faith Ann (106)</v>
      </c>
      <c r="C7" t="s">
        <v>20</v>
      </c>
      <c r="D7">
        <v>10</v>
      </c>
      <c r="E7">
        <v>12</v>
      </c>
    </row>
    <row r="8" spans="1:8" x14ac:dyDescent="0.25">
      <c r="A8" s="16">
        <v>5</v>
      </c>
      <c r="B8" t="str">
        <f>"Boetcher, Lucy (102)"</f>
        <v>Boetcher, Lucy (102)</v>
      </c>
      <c r="C8" t="s">
        <v>20</v>
      </c>
      <c r="D8">
        <v>8</v>
      </c>
      <c r="E8">
        <v>11</v>
      </c>
    </row>
    <row r="9" spans="1:8" x14ac:dyDescent="0.25">
      <c r="A9" s="16">
        <v>6</v>
      </c>
      <c r="B9" t="str">
        <f>"Willi, Lauren (107)"</f>
        <v>Willi, Lauren (107)</v>
      </c>
      <c r="C9" t="s">
        <v>20</v>
      </c>
      <c r="D9">
        <v>10</v>
      </c>
      <c r="E9">
        <v>10</v>
      </c>
    </row>
    <row r="10" spans="1:8" x14ac:dyDescent="0.25">
      <c r="A10" s="16">
        <v>7</v>
      </c>
      <c r="B10" t="str">
        <f>"Sikora, Gabrielle (105)"</f>
        <v>Sikora, Gabrielle (105)</v>
      </c>
      <c r="C10" t="s">
        <v>20</v>
      </c>
      <c r="D10">
        <v>10</v>
      </c>
      <c r="E10">
        <v>10</v>
      </c>
    </row>
    <row r="11" spans="1:8" x14ac:dyDescent="0.25">
      <c r="A11" s="16"/>
    </row>
    <row r="12" spans="1:8" x14ac:dyDescent="0.25">
      <c r="A12" s="16"/>
    </row>
    <row r="13" spans="1:8" x14ac:dyDescent="0.25">
      <c r="A13" s="16"/>
    </row>
    <row r="14" spans="1:8" x14ac:dyDescent="0.25">
      <c r="A14" s="16"/>
    </row>
    <row r="15" spans="1:8" x14ac:dyDescent="0.25">
      <c r="A15" s="16"/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4-H NRA BB GUN</vt:lpstr>
      <vt:lpstr>Wildlife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Tiry</dc:creator>
  <cp:lastModifiedBy>Justin Lieck</cp:lastModifiedBy>
  <dcterms:created xsi:type="dcterms:W3CDTF">2022-04-28T14:22:43Z</dcterms:created>
  <dcterms:modified xsi:type="dcterms:W3CDTF">2023-03-17T16:57:05Z</dcterms:modified>
</cp:coreProperties>
</file>